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Groups\Benefits\Programs\Workers Compensation\ANNUAL REPORTS AND STATS\2020-21 Annual Report\MK Practice\"/>
    </mc:Choice>
  </mc:AlternateContent>
  <xr:revisionPtr revIDLastSave="0" documentId="13_ncr:1_{42D3B2B5-6D48-4285-BE51-61FA9452ACBB}" xr6:coauthVersionLast="36" xr6:coauthVersionMax="36" xr10:uidLastSave="{00000000-0000-0000-0000-000000000000}"/>
  <bookViews>
    <workbookView xWindow="0" yWindow="600" windowWidth="28800" windowHeight="12228" xr2:uid="{93DBD5C0-78C9-47EC-96FC-9627D9A7E481}"/>
  </bookViews>
  <sheets>
    <sheet name="2020-21" sheetId="10" r:id="rId1"/>
  </sheets>
  <definedNames>
    <definedName name="_xlnm._FilterDatabase" localSheetId="0" hidden="1">'2020-21'!$A$1:$N$35</definedName>
    <definedName name="OLE_LINK2" localSheetId="0">'2020-21'!#REF!</definedName>
    <definedName name="OLE_LINK3" localSheetId="0">'2020-21'!$D$5</definedName>
    <definedName name="_xlnm.Print_Titles" localSheetId="0">'2020-21'!$1:$1</definedName>
    <definedName name="Z_7ADD5159_5D3E_43CE_AC59_BE017189A007_.wvu.PrintTitles" localSheetId="0" hidden="1">'2020-21'!$1:$1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7" i="10" l="1"/>
  <c r="C36" i="10"/>
  <c r="C38" i="10" s="1"/>
  <c r="D36" i="10"/>
  <c r="D38" i="10" s="1"/>
  <c r="F36" i="10"/>
  <c r="F38" i="10" s="1"/>
  <c r="G36" i="10"/>
  <c r="G38" i="10" s="1"/>
  <c r="L36" i="10"/>
  <c r="L38" i="10" s="1"/>
  <c r="J37" i="10"/>
  <c r="K37" i="10" s="1"/>
  <c r="J22" i="10"/>
  <c r="K22" i="10" s="1"/>
  <c r="J21" i="10"/>
  <c r="K21" i="10" s="1"/>
  <c r="J2" i="10"/>
  <c r="K2" i="10" s="1"/>
  <c r="J23" i="10"/>
  <c r="K23" i="10" s="1"/>
  <c r="J16" i="10"/>
  <c r="K16" i="10" s="1"/>
  <c r="J11" i="10"/>
  <c r="K11" i="10" s="1"/>
  <c r="J9" i="10"/>
  <c r="K9" i="10" s="1"/>
  <c r="J4" i="10"/>
  <c r="K4" i="10" s="1"/>
  <c r="J30" i="10"/>
  <c r="K30" i="10" s="1"/>
  <c r="J8" i="10"/>
  <c r="K8" i="10" s="1"/>
  <c r="J10" i="10"/>
  <c r="K10" i="10" s="1"/>
  <c r="J19" i="10"/>
  <c r="K19" i="10" s="1"/>
  <c r="J24" i="10"/>
  <c r="K24" i="10" s="1"/>
  <c r="J5" i="10"/>
  <c r="K5" i="10" s="1"/>
  <c r="J31" i="10"/>
  <c r="K31" i="10" s="1"/>
  <c r="J12" i="10"/>
  <c r="K12" i="10" s="1"/>
  <c r="J28" i="10"/>
  <c r="K28" i="10" s="1"/>
  <c r="J3" i="10"/>
  <c r="K3" i="10" s="1"/>
  <c r="J13" i="10"/>
  <c r="K13" i="10" s="1"/>
  <c r="J32" i="10"/>
  <c r="K32" i="10" s="1"/>
  <c r="J18" i="10"/>
  <c r="K18" i="10" s="1"/>
  <c r="J27" i="10"/>
  <c r="K27" i="10" s="1"/>
  <c r="J7" i="10"/>
  <c r="K7" i="10" s="1"/>
  <c r="J15" i="10"/>
  <c r="K15" i="10" s="1"/>
  <c r="J20" i="10"/>
  <c r="K20" i="10" s="1"/>
  <c r="J33" i="10"/>
  <c r="K33" i="10" s="1"/>
  <c r="J25" i="10"/>
  <c r="K25" i="10" s="1"/>
  <c r="J29" i="10"/>
  <c r="K29" i="10" s="1"/>
  <c r="J17" i="10"/>
  <c r="K17" i="10" s="1"/>
  <c r="J34" i="10"/>
  <c r="K34" i="10" s="1"/>
  <c r="J6" i="10"/>
  <c r="K6" i="10" s="1"/>
  <c r="J14" i="10"/>
  <c r="K14" i="10" s="1"/>
  <c r="J26" i="10"/>
  <c r="K26" i="10" s="1"/>
  <c r="J35" i="10"/>
  <c r="K35" i="10" s="1"/>
  <c r="J36" i="10" l="1"/>
  <c r="H36" i="10"/>
  <c r="J38" i="10" l="1"/>
  <c r="M36" i="10"/>
  <c r="H38" i="10"/>
  <c r="N37" i="10" s="1"/>
  <c r="N36" i="10" l="1"/>
  <c r="N38" i="10" s="1"/>
  <c r="M38" i="10"/>
  <c r="N35" i="10"/>
  <c r="N4" i="10"/>
  <c r="N12" i="10"/>
  <c r="N17" i="10"/>
  <c r="N33" i="10"/>
  <c r="N20" i="10"/>
  <c r="N22" i="10"/>
  <c r="N30" i="10"/>
  <c r="N28" i="10"/>
  <c r="N34" i="10"/>
  <c r="N27" i="10"/>
  <c r="N9" i="10"/>
  <c r="N21" i="10"/>
  <c r="N8" i="10"/>
  <c r="N3" i="10"/>
  <c r="N6" i="10"/>
  <c r="N5" i="10"/>
  <c r="N2" i="10"/>
  <c r="N10" i="10"/>
  <c r="N13" i="10"/>
  <c r="N14" i="10"/>
  <c r="N25" i="10"/>
  <c r="N29" i="10"/>
  <c r="N23" i="10"/>
  <c r="N19" i="10"/>
  <c r="N32" i="10"/>
  <c r="N26" i="10"/>
  <c r="N15" i="10"/>
  <c r="N31" i="10"/>
  <c r="N16" i="10"/>
  <c r="N24" i="10"/>
  <c r="N18" i="10"/>
  <c r="N7" i="10"/>
  <c r="N11" i="10"/>
  <c r="B36" i="10" l="1"/>
  <c r="B38" i="10" s="1"/>
  <c r="E36" i="10"/>
  <c r="E38" i="10" s="1"/>
  <c r="I36" i="10"/>
  <c r="I38" i="10" l="1"/>
  <c r="K38" i="10" s="1"/>
  <c r="K36" i="10"/>
</calcChain>
</file>

<file path=xl/sharedStrings.xml><?xml version="1.0" encoding="utf-8"?>
<sst xmlns="http://schemas.openxmlformats.org/spreadsheetml/2006/main" count="116" uniqueCount="52">
  <si>
    <t>DEPARTMENT</t>
  </si>
  <si>
    <t>TOTAL COMPENSATION</t>
  </si>
  <si>
    <t>TOTAL MEDICAL</t>
  </si>
  <si>
    <t>SERVICE FEE</t>
  </si>
  <si>
    <t>PREMIUM</t>
  </si>
  <si>
    <t>INDUSTRIAL DISABILITY LEAVE</t>
  </si>
  <si>
    <t>LAB 4800
TIME</t>
  </si>
  <si>
    <t>COST AS
% OF PAYROLL</t>
  </si>
  <si>
    <t>ALCOHOLIC BEVERAGE CONTROL</t>
  </si>
  <si>
    <t>CONSUMER AFFAIRS</t>
  </si>
  <si>
    <t>HIGHWAY PATROL</t>
  </si>
  <si>
    <t>MOTOR VEHICLES</t>
  </si>
  <si>
    <t>TRANSPORTATION</t>
  </si>
  <si>
    <t>FOOD AND AGRICULTURE</t>
  </si>
  <si>
    <t>MILITARY</t>
  </si>
  <si>
    <t>HEALTH CARE SERVICES</t>
  </si>
  <si>
    <t>PUBLIC HEALTH</t>
  </si>
  <si>
    <t>REHABILITATION</t>
  </si>
  <si>
    <t>SOCIAL SERVICES</t>
  </si>
  <si>
    <t>INSURANCE</t>
  </si>
  <si>
    <t>JUSTICE</t>
  </si>
  <si>
    <t>EMPLOYMENT DEVELOPMENT DEPARTMENT</t>
  </si>
  <si>
    <t xml:space="preserve">INDUSTRIAL RELATIONS </t>
  </si>
  <si>
    <t>CONSERVATION CORPS</t>
  </si>
  <si>
    <t>FISH AND WILDLIFE</t>
  </si>
  <si>
    <t>FORESTRY AND FIRE PROTECTION</t>
  </si>
  <si>
    <t>PARKS AND RECREATION</t>
  </si>
  <si>
    <t>WATER RESOURCES</t>
  </si>
  <si>
    <t>FRANCHISE TAX BOARD</t>
  </si>
  <si>
    <t>GENERAL SERVICES</t>
  </si>
  <si>
    <t>PRISON INDUSTRY AUTHORITY</t>
  </si>
  <si>
    <t>PERCENT CHANGE</t>
  </si>
  <si>
    <t>CORRECTIONS AND REHABILITATION - ADULT OPERATIONS</t>
  </si>
  <si>
    <t>STATE HOSPITALS</t>
  </si>
  <si>
    <t>DEVELOPMENTAL SERVICES</t>
  </si>
  <si>
    <t>CORRECTIONS AND REHABILITATION - PAROLE AND COMM SERVICE</t>
  </si>
  <si>
    <t>CORRECTIONS AND REHABILITATION - JUVENILE OPERATIONS</t>
  </si>
  <si>
    <t>CORRECTIONS AND REHABILITATION - INMATE CLAIMS</t>
  </si>
  <si>
    <t>CORRECTIONS AND REHABILITATION - HEALTH CARE SERVICES</t>
  </si>
  <si>
    <t>TAX AND FEE ADMINISTRATION</t>
  </si>
  <si>
    <t xml:space="preserve">SUBTOTAL </t>
  </si>
  <si>
    <t>ALL OTHER DEPARTMENTS</t>
  </si>
  <si>
    <t>GRAND TOTAL</t>
  </si>
  <si>
    <t>PERCENT
OF GRAND TOTAL</t>
  </si>
  <si>
    <t>LOTTERY</t>
  </si>
  <si>
    <t>VETERANS AFFAIRS</t>
  </si>
  <si>
    <t>CHANGE FROM FY 2019-20</t>
  </si>
  <si>
    <t>TOTAL PAYROLL FY 2020-21</t>
  </si>
  <si>
    <t>PRISON INDUSTRY AUTHORITY - INMATE CLAIMS</t>
  </si>
  <si>
    <t>TOTAL PAID COSTS
FY 2020-21</t>
  </si>
  <si>
    <t>TOTAL PAID COSTS
FY 2019-20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</si>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</sst>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8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A9D08E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1" fillId="0" borderId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8">
    <xf numFmtId="0" fontId="0" fillId="0" borderId="0" xfId="0"/>
    <xf numFmtId="37" fontId="3" fillId="0" borderId="0" xfId="4" applyNumberFormat="1" applyFont="1" applyFill="1" applyBorder="1" applyAlignment="1">
      <alignment horizontal="left" vertical="center" wrapText="1"/>
    </xf>
    <xf numFmtId="37" fontId="3" fillId="0" borderId="0" xfId="4" applyNumberFormat="1" applyFont="1" applyFill="1" applyBorder="1" applyAlignment="1">
      <alignment vertical="center" wrapText="1"/>
    </xf>
    <xf numFmtId="37" fontId="4" fillId="0" borderId="0" xfId="4" applyNumberFormat="1" applyFont="1" applyFill="1" applyBorder="1" applyAlignment="1" applyProtection="1">
      <alignment vertical="center" wrapText="1"/>
    </xf>
    <xf numFmtId="10" fontId="3" fillId="0" borderId="0" xfId="2" applyNumberFormat="1" applyFont="1" applyFill="1" applyBorder="1" applyAlignment="1">
      <alignment horizontal="right" vertical="center" wrapText="1"/>
    </xf>
    <xf numFmtId="37" fontId="6" fillId="0" borderId="0" xfId="4" applyNumberFormat="1" applyFont="1" applyFill="1" applyBorder="1" applyAlignment="1">
      <alignment vertical="center" wrapText="1"/>
    </xf>
    <xf numFmtId="37" fontId="6" fillId="0" borderId="0" xfId="4" applyNumberFormat="1" applyFont="1" applyFill="1" applyBorder="1" applyAlignment="1">
      <alignment horizontal="center" vertical="center" wrapText="1"/>
    </xf>
    <xf numFmtId="3" fontId="3" fillId="0" borderId="0" xfId="4" applyNumberFormat="1" applyFont="1" applyFill="1" applyBorder="1" applyAlignment="1" applyProtection="1">
      <alignment horizontal="right" vertical="center" wrapText="1"/>
      <protection locked="0"/>
    </xf>
    <xf numFmtId="3" fontId="3" fillId="0" borderId="0" xfId="4" applyNumberFormat="1" applyFont="1" applyFill="1" applyBorder="1" applyAlignment="1">
      <alignment horizontal="right" vertical="center" wrapText="1"/>
    </xf>
    <xf numFmtId="0" fontId="3" fillId="3" borderId="1" xfId="4" applyFont="1" applyFill="1" applyBorder="1" applyAlignment="1">
      <alignment vertical="center" wrapText="1"/>
    </xf>
    <xf numFmtId="3" fontId="3" fillId="3" borderId="2" xfId="5" applyNumberFormat="1" applyFont="1" applyFill="1" applyBorder="1" applyAlignment="1">
      <alignment horizontal="right" vertical="center" wrapText="1"/>
    </xf>
    <xf numFmtId="10" fontId="3" fillId="3" borderId="2" xfId="2" applyNumberFormat="1" applyFont="1" applyFill="1" applyBorder="1" applyAlignment="1">
      <alignment horizontal="right" vertical="center"/>
    </xf>
    <xf numFmtId="10" fontId="3" fillId="3" borderId="3" xfId="2" applyNumberFormat="1" applyFont="1" applyFill="1" applyBorder="1" applyAlignment="1">
      <alignment horizontal="right" vertical="center"/>
    </xf>
    <xf numFmtId="0" fontId="3" fillId="4" borderId="4" xfId="4" applyFont="1" applyFill="1" applyBorder="1" applyAlignment="1">
      <alignment vertical="center" wrapText="1"/>
    </xf>
    <xf numFmtId="3" fontId="3" fillId="4" borderId="5" xfId="5" applyNumberFormat="1" applyFont="1" applyFill="1" applyBorder="1" applyAlignment="1">
      <alignment horizontal="right" vertical="center" wrapText="1"/>
    </xf>
    <xf numFmtId="0" fontId="2" fillId="5" borderId="7" xfId="4" applyFont="1" applyFill="1" applyBorder="1" applyAlignment="1">
      <alignment vertical="center" wrapText="1"/>
    </xf>
    <xf numFmtId="164" fontId="2" fillId="5" borderId="8" xfId="5" applyNumberFormat="1" applyFont="1" applyFill="1" applyBorder="1" applyAlignment="1">
      <alignment horizontal="right" vertical="center" wrapText="1"/>
    </xf>
    <xf numFmtId="10" fontId="2" fillId="5" borderId="8" xfId="2" applyNumberFormat="1" applyFont="1" applyFill="1" applyBorder="1" applyAlignment="1" applyProtection="1">
      <alignment horizontal="right" vertical="center" wrapText="1"/>
    </xf>
    <xf numFmtId="3" fontId="2" fillId="5" borderId="8" xfId="5" applyNumberFormat="1" applyFont="1" applyFill="1" applyBorder="1" applyAlignment="1">
      <alignment horizontal="right" vertical="center" wrapText="1"/>
    </xf>
    <xf numFmtId="10" fontId="2" fillId="5" borderId="9" xfId="2" applyNumberFormat="1" applyFont="1" applyFill="1" applyBorder="1" applyAlignment="1" applyProtection="1">
      <alignment horizontal="right" vertical="center" wrapText="1"/>
    </xf>
    <xf numFmtId="37" fontId="3" fillId="0" borderId="4" xfId="4" applyNumberFormat="1" applyFont="1" applyFill="1" applyBorder="1" applyAlignment="1">
      <alignment horizontal="left" vertical="center" wrapText="1"/>
    </xf>
    <xf numFmtId="3" fontId="3" fillId="0" borderId="5" xfId="5" applyNumberFormat="1" applyFont="1" applyFill="1" applyBorder="1" applyAlignment="1">
      <alignment horizontal="right" vertical="center" wrapText="1"/>
    </xf>
    <xf numFmtId="3" fontId="3" fillId="0" borderId="5" xfId="5" applyNumberFormat="1" applyFont="1" applyBorder="1" applyAlignment="1">
      <alignment horizontal="right" vertical="center"/>
    </xf>
    <xf numFmtId="10" fontId="3" fillId="0" borderId="5" xfId="2" applyNumberFormat="1" applyFont="1" applyBorder="1" applyAlignment="1">
      <alignment horizontal="right" vertical="center"/>
    </xf>
    <xf numFmtId="10" fontId="3" fillId="0" borderId="6" xfId="2" applyNumberFormat="1" applyFont="1" applyBorder="1" applyAlignment="1">
      <alignment horizontal="right" vertical="center"/>
    </xf>
    <xf numFmtId="37" fontId="3" fillId="0" borderId="7" xfId="4" applyNumberFormat="1" applyFont="1" applyFill="1" applyBorder="1" applyAlignment="1">
      <alignment horizontal="left" vertical="center" wrapText="1"/>
    </xf>
    <xf numFmtId="3" fontId="3" fillId="0" borderId="8" xfId="5" applyNumberFormat="1" applyFont="1" applyFill="1" applyBorder="1" applyAlignment="1">
      <alignment horizontal="right" vertical="center" wrapText="1"/>
    </xf>
    <xf numFmtId="3" fontId="3" fillId="0" borderId="8" xfId="5" applyNumberFormat="1" applyFont="1" applyBorder="1" applyAlignment="1">
      <alignment horizontal="right" vertical="center"/>
    </xf>
    <xf numFmtId="10" fontId="3" fillId="0" borderId="8" xfId="2" applyNumberFormat="1" applyFont="1" applyBorder="1" applyAlignment="1">
      <alignment horizontal="right" vertical="center"/>
    </xf>
    <xf numFmtId="10" fontId="3" fillId="0" borderId="9" xfId="2" applyNumberFormat="1" applyFont="1" applyBorder="1" applyAlignment="1">
      <alignment horizontal="right" vertical="center"/>
    </xf>
    <xf numFmtId="37" fontId="2" fillId="2" borderId="1" xfId="1" applyNumberFormat="1" applyFont="1" applyFill="1" applyBorder="1" applyAlignment="1">
      <alignment horizontal="center" vertical="center" wrapText="1"/>
    </xf>
    <xf numFmtId="3" fontId="2" fillId="2" borderId="2" xfId="1" applyNumberFormat="1" applyFont="1" applyFill="1" applyBorder="1" applyAlignment="1">
      <alignment horizontal="center" vertical="center" wrapText="1"/>
    </xf>
    <xf numFmtId="3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10" fontId="2" fillId="2" borderId="2" xfId="2" applyNumberFormat="1" applyFont="1" applyFill="1" applyBorder="1" applyAlignment="1">
      <alignment horizontal="center" vertical="center" wrapText="1"/>
    </xf>
    <xf numFmtId="10" fontId="2" fillId="2" borderId="3" xfId="2" applyNumberFormat="1" applyFont="1" applyFill="1" applyBorder="1" applyAlignment="1">
      <alignment horizontal="center" vertical="center" wrapText="1"/>
    </xf>
    <xf numFmtId="3" fontId="3" fillId="4" borderId="5" xfId="5" applyNumberFormat="1" applyFont="1" applyFill="1" applyBorder="1" applyAlignment="1" applyProtection="1">
      <alignment horizontal="right" vertical="center" wrapText="1"/>
    </xf>
    <xf numFmtId="10" fontId="3" fillId="4" borderId="5" xfId="2" applyNumberFormat="1" applyFont="1" applyFill="1" applyBorder="1" applyAlignment="1" applyProtection="1">
      <alignment horizontal="right" vertical="center" wrapText="1"/>
    </xf>
    <xf numFmtId="10" fontId="3" fillId="4" borderId="6" xfId="2" applyNumberFormat="1" applyFont="1" applyFill="1" applyBorder="1" applyAlignment="1" applyProtection="1">
      <alignment horizontal="right" vertical="center" wrapText="1"/>
    </xf>
  </cellXfs>
  <cellStyles count="7">
    <cellStyle name="Comma" xfId="1" builtinId="3"/>
    <cellStyle name="Currency" xfId="5" builtinId="4"/>
    <cellStyle name="Currency 2" xfId="6" xr:uid="{15363F84-E498-466B-8610-5F5C268361E3}"/>
    <cellStyle name="Normal" xfId="0" builtinId="0"/>
    <cellStyle name="Normal 2" xfId="3" xr:uid="{4B4E1F40-D2B1-450C-8E05-7F945FAC875B}"/>
    <cellStyle name="Normal 3" xfId="4" xr:uid="{9403D23B-9FDB-4594-90B3-0E6D3B72CC0C}"/>
    <cellStyle name="Percent" xfId="2" builtinId="5"/>
  </cellStyles>
  <dxfs count="1"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A9D08E"/>
      <color rgb="FFBFBFBF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/Groups/Benefits/Programs/Workers%20Compensation/ANNUAL%20REPORTS%20AND%20STATS/2018-19%20Annual%20Report/Annual%20report%202018-19%20DRAFT%20v2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ED511-6E70-4FCE-B8AD-E036AFDBD4D3}">
  <sheetPr>
    <pageSetUpPr fitToPage="1"/>
  </sheetPr>
  <dimension ref="A1:N38"/>
  <sheetViews>
    <sheetView tabSelected="1" zoomScale="85" zoomScaleNormal="85" zoomScaleSheetLayoutView="125" zoomScalePageLayoutView="5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7" sqref="B7"/>
    </sheetView>
  </sheetViews>
  <sheetFormatPr defaultColWidth="10.6640625" defaultRowHeight="13.8" x14ac:dyDescent="0.25"/>
  <cols>
    <col min="1" max="1" width="40.6640625" style="1" customWidth="1"/>
    <col min="2" max="2" width="21" style="8" bestFit="1" customWidth="1"/>
    <col min="3" max="3" width="16.6640625" style="7" customWidth="1"/>
    <col min="4" max="4" width="17.6640625" style="7" customWidth="1"/>
    <col min="5" max="5" width="13.6640625" style="7" customWidth="1"/>
    <col min="6" max="6" width="16.6640625" style="7" customWidth="1"/>
    <col min="7" max="7" width="14.6640625" style="7" bestFit="1" customWidth="1"/>
    <col min="8" max="9" width="16.6640625" style="8" customWidth="1"/>
    <col min="10" max="10" width="19.6640625" style="8" customWidth="1"/>
    <col min="11" max="11" width="12.6640625" style="4" customWidth="1"/>
    <col min="12" max="12" width="20.6640625" style="7" customWidth="1"/>
    <col min="13" max="14" width="13.6640625" style="4" customWidth="1"/>
    <col min="15" max="16384" width="10.6640625" style="2"/>
  </cols>
  <sheetData>
    <row r="1" spans="1:14" s="6" customFormat="1" ht="69.900000000000006" customHeight="1" x14ac:dyDescent="0.25">
      <c r="A1" s="30" t="s">
        <v>0</v>
      </c>
      <c r="B1" s="31" t="s">
        <v>1</v>
      </c>
      <c r="C1" s="32" t="s">
        <v>2</v>
      </c>
      <c r="D1" s="32" t="s">
        <v>3</v>
      </c>
      <c r="E1" s="32" t="s">
        <v>4</v>
      </c>
      <c r="F1" s="32" t="s">
        <v>5</v>
      </c>
      <c r="G1" s="32" t="s">
        <v>6</v>
      </c>
      <c r="H1" s="31" t="s">
        <v>49</v>
      </c>
      <c r="I1" s="31" t="s">
        <v>50</v>
      </c>
      <c r="J1" s="31" t="s">
        <v>46</v>
      </c>
      <c r="K1" s="33" t="s">
        <v>31</v>
      </c>
      <c r="L1" s="32" t="s">
        <v>47</v>
      </c>
      <c r="M1" s="33" t="s">
        <v>7</v>
      </c>
      <c r="N1" s="34" t="s">
        <v>43</v>
      </c>
    </row>
    <row r="2" spans="1:14" ht="27.6" customHeight="1" x14ac:dyDescent="0.25">
      <c r="A2" s="20" t="s">
        <v>32</v>
      </c>
      <c r="B2" s="21">
        <v>121281199.50999998</v>
      </c>
      <c r="C2" s="22">
        <v>125612146.01000001</v>
      </c>
      <c r="D2" s="22">
        <v>75625481.160000011</v>
      </c>
      <c r="E2" s="22" t="s">
        <v>51</v>
      </c>
      <c r="F2" s="22">
        <v>83004868.540000007</v>
      </c>
      <c r="G2" s="22" t="s">
        <v>51</v>
      </c>
      <c r="H2" s="21">
        <v>405523695.22000003</v>
      </c>
      <c r="I2" s="21">
        <v>378958859.38</v>
      </c>
      <c r="J2" s="21">
        <f t="shared" ref="J2:J35" si="0">H2-I2</f>
        <v>26564835.840000033</v>
      </c>
      <c r="K2" s="23">
        <f>J2/H2</f>
        <v>6.5507481198079892E-2</v>
      </c>
      <c r="L2" s="22">
        <v>5287669736.0699997</v>
      </c>
      <c r="M2" s="23">
        <v>7.6692326764228075E-2</v>
      </c>
      <c r="N2" s="24">
        <f t="shared" ref="N2:N35" si="1">H2/$H$38</f>
        <v>0.45586304316066484</v>
      </c>
    </row>
    <row r="3" spans="1:14" ht="27.6" customHeight="1" x14ac:dyDescent="0.25">
      <c r="A3" s="20" t="s">
        <v>10</v>
      </c>
      <c r="B3" s="21">
        <v>27711152.950000003</v>
      </c>
      <c r="C3" s="22">
        <v>40011258.730000004</v>
      </c>
      <c r="D3" s="22">
        <v>22380175.32</v>
      </c>
      <c r="E3" s="22" t="s">
        <v>51</v>
      </c>
      <c r="F3" s="22">
        <v>716471.7</v>
      </c>
      <c r="G3" s="22">
        <v>11561007.83</v>
      </c>
      <c r="H3" s="21">
        <v>102380066.53</v>
      </c>
      <c r="I3" s="21">
        <v>97169239.290000007</v>
      </c>
      <c r="J3" s="21">
        <f t="shared" si="0"/>
        <v>5210827.2399999946</v>
      </c>
      <c r="K3" s="23">
        <f t="shared" ref="K3:K34" si="2">J3/I3</f>
        <v>5.3626304765527349E-2</v>
      </c>
      <c r="L3" s="22">
        <v>1353049127.8599999</v>
      </c>
      <c r="M3" s="23">
        <v>7.5666185670527464E-2</v>
      </c>
      <c r="N3" s="24">
        <f t="shared" si="1"/>
        <v>0.11508893126957122</v>
      </c>
    </row>
    <row r="4" spans="1:14" ht="27.6" customHeight="1" x14ac:dyDescent="0.25">
      <c r="A4" s="20" t="s">
        <v>33</v>
      </c>
      <c r="B4" s="21">
        <v>17916221.739999998</v>
      </c>
      <c r="C4" s="22">
        <v>22860632.34</v>
      </c>
      <c r="D4" s="22">
        <v>10571069.4</v>
      </c>
      <c r="E4" s="22" t="s">
        <v>51</v>
      </c>
      <c r="F4" s="22">
        <v>13517361.350000001</v>
      </c>
      <c r="G4" s="22" t="s">
        <v>51</v>
      </c>
      <c r="H4" s="21">
        <v>64865284.829999998</v>
      </c>
      <c r="I4" s="21">
        <v>56721381.719999999</v>
      </c>
      <c r="J4" s="21">
        <f t="shared" si="0"/>
        <v>8143903.1099999994</v>
      </c>
      <c r="K4" s="23">
        <f t="shared" si="2"/>
        <v>0.14357730476668648</v>
      </c>
      <c r="L4" s="22">
        <v>1027934548.6700001</v>
      </c>
      <c r="M4" s="23">
        <v>6.3102543750403542E-2</v>
      </c>
      <c r="N4" s="24">
        <f t="shared" si="1"/>
        <v>7.2917283223228921E-2</v>
      </c>
    </row>
    <row r="5" spans="1:14" ht="27.6" customHeight="1" x14ac:dyDescent="0.25">
      <c r="A5" s="20" t="s">
        <v>25</v>
      </c>
      <c r="B5" s="21">
        <v>15719935.810000001</v>
      </c>
      <c r="C5" s="22">
        <v>23842861.880000006</v>
      </c>
      <c r="D5" s="22">
        <v>8662545.8399999999</v>
      </c>
      <c r="E5" s="22" t="s">
        <v>51</v>
      </c>
      <c r="F5" s="22">
        <v>9208708.9499999993</v>
      </c>
      <c r="G5" s="22" t="s">
        <v>51</v>
      </c>
      <c r="H5" s="21">
        <v>57434052.480000004</v>
      </c>
      <c r="I5" s="21">
        <v>52077438.519999996</v>
      </c>
      <c r="J5" s="21">
        <f t="shared" si="0"/>
        <v>5356613.9600000083</v>
      </c>
      <c r="K5" s="23">
        <f t="shared" si="2"/>
        <v>0.10285862961448912</v>
      </c>
      <c r="L5" s="22">
        <v>1005710119.3300002</v>
      </c>
      <c r="M5" s="23">
        <v>5.710795921817146E-2</v>
      </c>
      <c r="N5" s="24">
        <f t="shared" si="1"/>
        <v>6.4563581002037726E-2</v>
      </c>
    </row>
    <row r="6" spans="1:14" ht="27.6" customHeight="1" x14ac:dyDescent="0.25">
      <c r="A6" s="20" t="s">
        <v>12</v>
      </c>
      <c r="B6" s="21">
        <v>16178325.119999999</v>
      </c>
      <c r="C6" s="22">
        <v>23316961.590000004</v>
      </c>
      <c r="D6" s="22">
        <v>11888395.800000001</v>
      </c>
      <c r="E6" s="22">
        <v>14856.96</v>
      </c>
      <c r="F6" s="22">
        <v>4914170.4000000004</v>
      </c>
      <c r="G6" s="22" t="s">
        <v>51</v>
      </c>
      <c r="H6" s="21">
        <v>56312709.870000005</v>
      </c>
      <c r="I6" s="21">
        <v>51623327.609999999</v>
      </c>
      <c r="J6" s="21">
        <f t="shared" si="0"/>
        <v>4689382.2600000054</v>
      </c>
      <c r="K6" s="23">
        <f t="shared" si="2"/>
        <v>9.0838434426912473E-2</v>
      </c>
      <c r="L6" s="22">
        <v>1792406673.8699999</v>
      </c>
      <c r="M6" s="23">
        <v>3.1417373462694589E-2</v>
      </c>
      <c r="N6" s="24">
        <f t="shared" si="1"/>
        <v>6.3303041456147555E-2</v>
      </c>
    </row>
    <row r="7" spans="1:14" ht="27.6" customHeight="1" x14ac:dyDescent="0.25">
      <c r="A7" s="20" t="s">
        <v>11</v>
      </c>
      <c r="B7" s="21">
        <v>5835351.379999999</v>
      </c>
      <c r="C7" s="22">
        <v>8963792.25</v>
      </c>
      <c r="D7" s="22">
        <v>7303024.0800000001</v>
      </c>
      <c r="E7" s="22" t="s">
        <v>51</v>
      </c>
      <c r="F7" s="22">
        <v>1600003.54</v>
      </c>
      <c r="G7" s="22" t="s">
        <v>51</v>
      </c>
      <c r="H7" s="21">
        <v>23702171.25</v>
      </c>
      <c r="I7" s="21">
        <v>22309090.950000003</v>
      </c>
      <c r="J7" s="21">
        <f t="shared" si="0"/>
        <v>1393080.299999997</v>
      </c>
      <c r="K7" s="23">
        <f t="shared" si="2"/>
        <v>6.2444512110431685E-2</v>
      </c>
      <c r="L7" s="22">
        <v>533494805.67000002</v>
      </c>
      <c r="M7" s="23">
        <v>4.4428120008091099E-2</v>
      </c>
      <c r="N7" s="24">
        <f t="shared" si="1"/>
        <v>2.6644420641507634E-2</v>
      </c>
    </row>
    <row r="8" spans="1:14" ht="27.6" customHeight="1" x14ac:dyDescent="0.25">
      <c r="A8" s="20" t="s">
        <v>34</v>
      </c>
      <c r="B8" s="21">
        <v>5221848.3500000006</v>
      </c>
      <c r="C8" s="22">
        <v>7668254.4600000009</v>
      </c>
      <c r="D8" s="22">
        <v>4444411.8</v>
      </c>
      <c r="E8" s="22" t="s">
        <v>51</v>
      </c>
      <c r="F8" s="22">
        <v>3063115.72</v>
      </c>
      <c r="G8" s="22" t="s">
        <v>51</v>
      </c>
      <c r="H8" s="21">
        <v>20397630.330000002</v>
      </c>
      <c r="I8" s="21">
        <v>22182316.880000003</v>
      </c>
      <c r="J8" s="21">
        <f t="shared" si="0"/>
        <v>-1784686.5500000007</v>
      </c>
      <c r="K8" s="23">
        <f t="shared" si="2"/>
        <v>-8.0455371711379162E-2</v>
      </c>
      <c r="L8" s="22">
        <v>159867625.85000002</v>
      </c>
      <c r="M8" s="23">
        <v>0.12759075029448808</v>
      </c>
      <c r="N8" s="24">
        <f t="shared" si="1"/>
        <v>2.2929673272126673E-2</v>
      </c>
    </row>
    <row r="9" spans="1:14" ht="27.6" customHeight="1" x14ac:dyDescent="0.25">
      <c r="A9" s="20" t="s">
        <v>35</v>
      </c>
      <c r="B9" s="21">
        <v>8401217.6400000006</v>
      </c>
      <c r="C9" s="22">
        <v>5098152.82</v>
      </c>
      <c r="D9" s="22">
        <v>4187994.4799999995</v>
      </c>
      <c r="E9" s="22" t="s">
        <v>51</v>
      </c>
      <c r="F9" s="22">
        <v>1730707.89</v>
      </c>
      <c r="G9" s="22" t="s">
        <v>51</v>
      </c>
      <c r="H9" s="21">
        <v>19418072.830000002</v>
      </c>
      <c r="I9" s="21">
        <v>20348959.079999998</v>
      </c>
      <c r="J9" s="21">
        <f t="shared" si="0"/>
        <v>-930886.24999999627</v>
      </c>
      <c r="K9" s="23">
        <f t="shared" si="2"/>
        <v>-4.5746136022992892E-2</v>
      </c>
      <c r="L9" s="22">
        <v>229956270.13999999</v>
      </c>
      <c r="M9" s="23">
        <v>8.4442458638670989E-2</v>
      </c>
      <c r="N9" s="24">
        <f t="shared" si="1"/>
        <v>2.1828519213401204E-2</v>
      </c>
    </row>
    <row r="10" spans="1:14" ht="27.6" customHeight="1" x14ac:dyDescent="0.25">
      <c r="A10" s="20" t="s">
        <v>21</v>
      </c>
      <c r="B10" s="21">
        <v>4525690.05</v>
      </c>
      <c r="C10" s="22">
        <v>6675996.5900000008</v>
      </c>
      <c r="D10" s="22">
        <v>4300669.8000000007</v>
      </c>
      <c r="E10" s="22" t="s">
        <v>51</v>
      </c>
      <c r="F10" s="22">
        <v>584081.41</v>
      </c>
      <c r="G10" s="22" t="s">
        <v>51</v>
      </c>
      <c r="H10" s="21">
        <v>16086437.850000001</v>
      </c>
      <c r="I10" s="21">
        <v>17408442.169999998</v>
      </c>
      <c r="J10" s="21">
        <f t="shared" si="0"/>
        <v>-1322004.3199999966</v>
      </c>
      <c r="K10" s="23">
        <f t="shared" si="2"/>
        <v>-7.5940414833798806E-2</v>
      </c>
      <c r="L10" s="22">
        <v>681738277</v>
      </c>
      <c r="M10" s="23">
        <v>2.3596207507650332E-2</v>
      </c>
      <c r="N10" s="24">
        <f t="shared" si="1"/>
        <v>1.8083314485328839E-2</v>
      </c>
    </row>
    <row r="11" spans="1:14" ht="27.6" customHeight="1" x14ac:dyDescent="0.25">
      <c r="A11" s="20" t="s">
        <v>36</v>
      </c>
      <c r="B11" s="21">
        <v>4734482.7699999996</v>
      </c>
      <c r="C11" s="22">
        <v>4783832.6900000004</v>
      </c>
      <c r="D11" s="22">
        <v>3780879.8400000008</v>
      </c>
      <c r="E11" s="22" t="s">
        <v>51</v>
      </c>
      <c r="F11" s="22">
        <v>1915313.93</v>
      </c>
      <c r="G11" s="22" t="s">
        <v>51</v>
      </c>
      <c r="H11" s="21">
        <v>15214509.229999999</v>
      </c>
      <c r="I11" s="21">
        <v>14833210.489999998</v>
      </c>
      <c r="J11" s="21">
        <f t="shared" si="0"/>
        <v>381298.74000000022</v>
      </c>
      <c r="K11" s="23">
        <f t="shared" si="2"/>
        <v>2.5705745917720086E-2</v>
      </c>
      <c r="L11" s="22">
        <v>110452076.08999999</v>
      </c>
      <c r="M11" s="23">
        <v>0.13774760754702986</v>
      </c>
      <c r="N11" s="24">
        <f t="shared" si="1"/>
        <v>1.7103149728454534E-2</v>
      </c>
    </row>
    <row r="12" spans="1:14" ht="27.6" customHeight="1" x14ac:dyDescent="0.25">
      <c r="A12" s="20" t="s">
        <v>29</v>
      </c>
      <c r="B12" s="21">
        <v>1960959.3</v>
      </c>
      <c r="C12" s="22">
        <v>2764991.73</v>
      </c>
      <c r="D12" s="22">
        <v>2631406.9199999995</v>
      </c>
      <c r="E12" s="22" t="s">
        <v>51</v>
      </c>
      <c r="F12" s="22">
        <v>610426.26</v>
      </c>
      <c r="G12" s="22" t="s">
        <v>51</v>
      </c>
      <c r="H12" s="21">
        <v>7967784.209999999</v>
      </c>
      <c r="I12" s="21">
        <v>8949383.7800000012</v>
      </c>
      <c r="J12" s="21">
        <f t="shared" si="0"/>
        <v>-981599.57000000216</v>
      </c>
      <c r="K12" s="23">
        <f t="shared" si="2"/>
        <v>-0.10968348146982719</v>
      </c>
      <c r="L12" s="22">
        <v>252238230.50000003</v>
      </c>
      <c r="M12" s="23">
        <v>3.1588328994402767E-2</v>
      </c>
      <c r="N12" s="24">
        <f t="shared" si="1"/>
        <v>8.9568585018135246E-3</v>
      </c>
    </row>
    <row r="13" spans="1:14" ht="27.6" customHeight="1" x14ac:dyDescent="0.25">
      <c r="A13" s="20" t="s">
        <v>22</v>
      </c>
      <c r="B13" s="21">
        <v>2749623.4699999997</v>
      </c>
      <c r="C13" s="22">
        <v>2466038.5099999998</v>
      </c>
      <c r="D13" s="22">
        <v>2119963.56</v>
      </c>
      <c r="E13" s="22">
        <v>16125</v>
      </c>
      <c r="F13" s="22">
        <v>395508.23</v>
      </c>
      <c r="G13" s="22" t="s">
        <v>51</v>
      </c>
      <c r="H13" s="21">
        <v>7747258.7699999996</v>
      </c>
      <c r="I13" s="21">
        <v>6809339.9399999995</v>
      </c>
      <c r="J13" s="21">
        <f t="shared" si="0"/>
        <v>937918.83000000007</v>
      </c>
      <c r="K13" s="23">
        <f t="shared" si="2"/>
        <v>0.13774005091013272</v>
      </c>
      <c r="L13" s="22">
        <v>229428314.31</v>
      </c>
      <c r="M13" s="23">
        <v>3.3767666354955747E-2</v>
      </c>
      <c r="N13" s="24">
        <f t="shared" si="1"/>
        <v>8.7089583190185175E-3</v>
      </c>
    </row>
    <row r="14" spans="1:14" ht="27.6" customHeight="1" x14ac:dyDescent="0.25">
      <c r="A14" s="20" t="s">
        <v>45</v>
      </c>
      <c r="B14" s="21">
        <v>1299700.72</v>
      </c>
      <c r="C14" s="22">
        <v>3649594.47</v>
      </c>
      <c r="D14" s="22">
        <v>1741133.76</v>
      </c>
      <c r="E14" s="22">
        <v>16926.25</v>
      </c>
      <c r="F14" s="22">
        <v>941653.25</v>
      </c>
      <c r="G14" s="22" t="s">
        <v>51</v>
      </c>
      <c r="H14" s="21">
        <v>7649008.4500000011</v>
      </c>
      <c r="I14" s="21">
        <v>7218751.5899999989</v>
      </c>
      <c r="J14" s="21">
        <f t="shared" si="0"/>
        <v>430256.8600000022</v>
      </c>
      <c r="K14" s="23">
        <f t="shared" si="2"/>
        <v>5.9602668776693873E-2</v>
      </c>
      <c r="L14" s="22">
        <v>206429170.31</v>
      </c>
      <c r="M14" s="23">
        <v>3.7053912673840075E-2</v>
      </c>
      <c r="N14" s="24">
        <f t="shared" si="1"/>
        <v>8.5985117769430651E-3</v>
      </c>
    </row>
    <row r="15" spans="1:14" ht="27.6" customHeight="1" x14ac:dyDescent="0.25">
      <c r="A15" s="20" t="s">
        <v>26</v>
      </c>
      <c r="B15" s="21">
        <v>1681116.4100000001</v>
      </c>
      <c r="C15" s="22">
        <v>2469618.98</v>
      </c>
      <c r="D15" s="22">
        <v>1692910.56</v>
      </c>
      <c r="E15" s="22" t="s">
        <v>51</v>
      </c>
      <c r="F15" s="22">
        <v>516871.64</v>
      </c>
      <c r="G15" s="22" t="s">
        <v>51</v>
      </c>
      <c r="H15" s="21">
        <v>6360517.5899999999</v>
      </c>
      <c r="I15" s="21">
        <v>6013158</v>
      </c>
      <c r="J15" s="21">
        <f t="shared" si="0"/>
        <v>347359.58999999985</v>
      </c>
      <c r="K15" s="23">
        <f t="shared" si="2"/>
        <v>5.7766582883735942E-2</v>
      </c>
      <c r="L15" s="22">
        <v>228097262.30000001</v>
      </c>
      <c r="M15" s="23">
        <v>2.788511149088E-2</v>
      </c>
      <c r="N15" s="24">
        <f t="shared" si="1"/>
        <v>7.1500751715169722E-3</v>
      </c>
    </row>
    <row r="16" spans="1:14" ht="27.6" customHeight="1" x14ac:dyDescent="0.25">
      <c r="A16" s="20" t="s">
        <v>37</v>
      </c>
      <c r="B16" s="21">
        <v>882347.68</v>
      </c>
      <c r="C16" s="22">
        <v>2890846.87</v>
      </c>
      <c r="D16" s="22">
        <v>2571128.16</v>
      </c>
      <c r="E16" s="22" t="s">
        <v>51</v>
      </c>
      <c r="F16" s="22" t="s">
        <v>51</v>
      </c>
      <c r="G16" s="22" t="s">
        <v>51</v>
      </c>
      <c r="H16" s="21">
        <v>6344322.7100000009</v>
      </c>
      <c r="I16" s="21">
        <v>7303906.4000000004</v>
      </c>
      <c r="J16" s="21">
        <f t="shared" si="0"/>
        <v>-959583.68999999948</v>
      </c>
      <c r="K16" s="23">
        <f t="shared" si="2"/>
        <v>-0.13137951630924508</v>
      </c>
      <c r="L16" s="22" t="s">
        <v>51</v>
      </c>
      <c r="M16" s="23">
        <v>0</v>
      </c>
      <c r="N16" s="24">
        <f t="shared" si="1"/>
        <v>7.1318699535051957E-3</v>
      </c>
    </row>
    <row r="17" spans="1:14" ht="27.6" customHeight="1" x14ac:dyDescent="0.25">
      <c r="A17" s="20" t="s">
        <v>18</v>
      </c>
      <c r="B17" s="21">
        <v>1468476.99</v>
      </c>
      <c r="C17" s="22">
        <v>2481185.2999999998</v>
      </c>
      <c r="D17" s="22">
        <v>1983640.44</v>
      </c>
      <c r="E17" s="22" t="s">
        <v>51</v>
      </c>
      <c r="F17" s="22">
        <v>359421.74</v>
      </c>
      <c r="G17" s="22" t="s">
        <v>51</v>
      </c>
      <c r="H17" s="21">
        <v>6292724.4700000007</v>
      </c>
      <c r="I17" s="21">
        <v>6617945.1500000004</v>
      </c>
      <c r="J17" s="21">
        <f t="shared" si="0"/>
        <v>-325220.6799999997</v>
      </c>
      <c r="K17" s="23">
        <f t="shared" si="2"/>
        <v>-4.9142244704158615E-2</v>
      </c>
      <c r="L17" s="22">
        <v>342510778.20999998</v>
      </c>
      <c r="M17" s="23">
        <v>1.8372339997259325E-2</v>
      </c>
      <c r="N17" s="24">
        <f t="shared" si="1"/>
        <v>7.0738666087305484E-3</v>
      </c>
    </row>
    <row r="18" spans="1:14" ht="27.6" customHeight="1" x14ac:dyDescent="0.25">
      <c r="A18" s="20" t="s">
        <v>20</v>
      </c>
      <c r="B18" s="21">
        <v>1567117.09</v>
      </c>
      <c r="C18" s="22">
        <v>2131622.38</v>
      </c>
      <c r="D18" s="22">
        <v>1423510.08</v>
      </c>
      <c r="E18" s="22" t="s">
        <v>51</v>
      </c>
      <c r="F18" s="22">
        <v>101841.37</v>
      </c>
      <c r="G18" s="22">
        <v>144059.06</v>
      </c>
      <c r="H18" s="21">
        <v>5368149.9799999995</v>
      </c>
      <c r="I18" s="21">
        <v>6403991.2700000005</v>
      </c>
      <c r="J18" s="21">
        <f t="shared" si="0"/>
        <v>-1035841.290000001</v>
      </c>
      <c r="K18" s="23">
        <f t="shared" si="2"/>
        <v>-0.16174932886815147</v>
      </c>
      <c r="L18" s="22">
        <v>451322969.69999999</v>
      </c>
      <c r="M18" s="23">
        <v>1.1894253872273055E-2</v>
      </c>
      <c r="N18" s="24">
        <f t="shared" si="1"/>
        <v>6.0345208303994842E-3</v>
      </c>
    </row>
    <row r="19" spans="1:14" ht="27.6" customHeight="1" x14ac:dyDescent="0.25">
      <c r="A19" s="20" t="s">
        <v>24</v>
      </c>
      <c r="B19" s="21">
        <v>1311453.05</v>
      </c>
      <c r="C19" s="22">
        <v>2217169.2400000002</v>
      </c>
      <c r="D19" s="22">
        <v>953798.03999999992</v>
      </c>
      <c r="E19" s="22" t="s">
        <v>51</v>
      </c>
      <c r="F19" s="22">
        <v>-1677.04</v>
      </c>
      <c r="G19" s="22">
        <v>492680.28</v>
      </c>
      <c r="H19" s="21">
        <v>4973423.57</v>
      </c>
      <c r="I19" s="21">
        <v>3847087.66</v>
      </c>
      <c r="J19" s="21">
        <f t="shared" si="0"/>
        <v>1126335.9100000001</v>
      </c>
      <c r="K19" s="23">
        <f t="shared" si="2"/>
        <v>0.2927762529850958</v>
      </c>
      <c r="L19" s="22">
        <v>206336930.03999999</v>
      </c>
      <c r="M19" s="23">
        <v>2.4103409743645329E-2</v>
      </c>
      <c r="N19" s="24">
        <f t="shared" si="1"/>
        <v>5.5907953845143448E-3</v>
      </c>
    </row>
    <row r="20" spans="1:14" ht="27.6" customHeight="1" x14ac:dyDescent="0.25">
      <c r="A20" s="20" t="s">
        <v>30</v>
      </c>
      <c r="B20" s="21">
        <v>751719.92999999993</v>
      </c>
      <c r="C20" s="22">
        <v>2180038.9</v>
      </c>
      <c r="D20" s="22">
        <v>570331.19999999995</v>
      </c>
      <c r="E20" s="22" t="s">
        <v>51</v>
      </c>
      <c r="F20" s="22">
        <v>446773.33</v>
      </c>
      <c r="G20" s="22" t="s">
        <v>51</v>
      </c>
      <c r="H20" s="21">
        <v>3948863.3600000003</v>
      </c>
      <c r="I20" s="21">
        <v>3054053.0700000003</v>
      </c>
      <c r="J20" s="21">
        <f t="shared" si="0"/>
        <v>894810.29</v>
      </c>
      <c r="K20" s="23">
        <f t="shared" si="2"/>
        <v>0.29299107431685856</v>
      </c>
      <c r="L20" s="22">
        <v>65838381.309999995</v>
      </c>
      <c r="M20" s="23">
        <v>5.9978135571206993E-2</v>
      </c>
      <c r="N20" s="24">
        <f t="shared" si="1"/>
        <v>4.4390522416665606E-3</v>
      </c>
    </row>
    <row r="21" spans="1:14" ht="27.6" customHeight="1" x14ac:dyDescent="0.25">
      <c r="A21" s="20" t="s">
        <v>9</v>
      </c>
      <c r="B21" s="21">
        <v>1475186.24</v>
      </c>
      <c r="C21" s="22">
        <v>1547467.1</v>
      </c>
      <c r="D21" s="22">
        <v>702945</v>
      </c>
      <c r="E21" s="22" t="s">
        <v>51</v>
      </c>
      <c r="F21" s="22">
        <v>138244.70000000001</v>
      </c>
      <c r="G21" s="22" t="s">
        <v>51</v>
      </c>
      <c r="H21" s="21">
        <v>3863843.04</v>
      </c>
      <c r="I21" s="21">
        <v>3083710.52</v>
      </c>
      <c r="J21" s="21">
        <f t="shared" si="0"/>
        <v>780132.52</v>
      </c>
      <c r="K21" s="23">
        <f t="shared" si="2"/>
        <v>0.2529850045717002</v>
      </c>
      <c r="L21" s="22">
        <v>229203200.10999995</v>
      </c>
      <c r="M21" s="23">
        <v>1.6857718557793486E-2</v>
      </c>
      <c r="N21" s="24">
        <f t="shared" si="1"/>
        <v>4.3434779946804076E-3</v>
      </c>
    </row>
    <row r="22" spans="1:14" ht="27.6" customHeight="1" x14ac:dyDescent="0.25">
      <c r="A22" s="20" t="s">
        <v>23</v>
      </c>
      <c r="B22" s="21">
        <v>652741.35999999987</v>
      </c>
      <c r="C22" s="22">
        <v>2007252.5</v>
      </c>
      <c r="D22" s="22">
        <v>736330.32000000007</v>
      </c>
      <c r="E22" s="22" t="s">
        <v>51</v>
      </c>
      <c r="F22" s="22">
        <v>80624.399999999994</v>
      </c>
      <c r="G22" s="22" t="s">
        <v>51</v>
      </c>
      <c r="H22" s="21">
        <v>3476948.5799999996</v>
      </c>
      <c r="I22" s="21">
        <v>3583492.1700000004</v>
      </c>
      <c r="J22" s="21">
        <f t="shared" si="0"/>
        <v>-106543.59000000078</v>
      </c>
      <c r="K22" s="23">
        <f t="shared" si="2"/>
        <v>-2.9731776977763223E-2</v>
      </c>
      <c r="L22" s="22">
        <v>71273172.019999996</v>
      </c>
      <c r="M22" s="23">
        <v>4.878341290919859E-2</v>
      </c>
      <c r="N22" s="24">
        <f t="shared" si="1"/>
        <v>3.9085567114199565E-3</v>
      </c>
    </row>
    <row r="23" spans="1:14" ht="27.6" customHeight="1" x14ac:dyDescent="0.25">
      <c r="A23" s="20" t="s">
        <v>38</v>
      </c>
      <c r="B23" s="21">
        <v>706629.51</v>
      </c>
      <c r="C23" s="22">
        <v>1095887.7800000003</v>
      </c>
      <c r="D23" s="22">
        <v>860597.76000000001</v>
      </c>
      <c r="E23" s="22" t="s">
        <v>51</v>
      </c>
      <c r="F23" s="22">
        <v>609738.51</v>
      </c>
      <c r="G23" s="22" t="s">
        <v>51</v>
      </c>
      <c r="H23" s="21">
        <v>3272853.5600000005</v>
      </c>
      <c r="I23" s="21">
        <v>4042056.6399999997</v>
      </c>
      <c r="J23" s="21">
        <f t="shared" si="0"/>
        <v>-769203.07999999914</v>
      </c>
      <c r="K23" s="23">
        <f t="shared" si="2"/>
        <v>-0.19029992612869454</v>
      </c>
      <c r="L23" s="22">
        <v>306177347.62</v>
      </c>
      <c r="M23" s="23">
        <v>1.0689404638980588E-2</v>
      </c>
      <c r="N23" s="24">
        <f t="shared" si="1"/>
        <v>3.6791265251994902E-3</v>
      </c>
    </row>
    <row r="24" spans="1:14" ht="27.6" customHeight="1" x14ac:dyDescent="0.25">
      <c r="A24" s="20" t="s">
        <v>13</v>
      </c>
      <c r="B24" s="21">
        <v>702301.15999999992</v>
      </c>
      <c r="C24" s="22">
        <v>1256053.28</v>
      </c>
      <c r="D24" s="22">
        <v>391813.08</v>
      </c>
      <c r="E24" s="22">
        <v>663825.96</v>
      </c>
      <c r="F24" s="22">
        <v>133255.35</v>
      </c>
      <c r="G24" s="22" t="s">
        <v>51</v>
      </c>
      <c r="H24" s="21">
        <v>3147248.83</v>
      </c>
      <c r="I24" s="21">
        <v>3498993.2399999993</v>
      </c>
      <c r="J24" s="21">
        <f t="shared" si="0"/>
        <v>-351744.40999999922</v>
      </c>
      <c r="K24" s="23">
        <f t="shared" si="2"/>
        <v>-0.10052731910965318</v>
      </c>
      <c r="L24" s="22">
        <v>118034595.53</v>
      </c>
      <c r="M24" s="23">
        <v>2.6663782900836784E-2</v>
      </c>
      <c r="N24" s="24">
        <f t="shared" si="1"/>
        <v>3.5379299561010789E-3</v>
      </c>
    </row>
    <row r="25" spans="1:14" ht="27.6" customHeight="1" x14ac:dyDescent="0.25">
      <c r="A25" s="20" t="s">
        <v>16</v>
      </c>
      <c r="B25" s="21">
        <v>623286.35000000009</v>
      </c>
      <c r="C25" s="22">
        <v>1286483.81</v>
      </c>
      <c r="D25" s="22">
        <v>814692.84</v>
      </c>
      <c r="E25" s="22" t="s">
        <v>51</v>
      </c>
      <c r="F25" s="22">
        <v>309577.39</v>
      </c>
      <c r="G25" s="22" t="s">
        <v>51</v>
      </c>
      <c r="H25" s="21">
        <v>3034040.39</v>
      </c>
      <c r="I25" s="21">
        <v>3264374.66</v>
      </c>
      <c r="J25" s="21">
        <f t="shared" si="0"/>
        <v>-230334.27000000002</v>
      </c>
      <c r="K25" s="23">
        <f t="shared" si="2"/>
        <v>-7.0559998159034854E-2</v>
      </c>
      <c r="L25" s="22">
        <v>330225002.29000002</v>
      </c>
      <c r="M25" s="23">
        <v>9.1877973168595483E-3</v>
      </c>
      <c r="N25" s="24">
        <f t="shared" si="1"/>
        <v>3.4106684801918255E-3</v>
      </c>
    </row>
    <row r="26" spans="1:14" ht="27.6" customHeight="1" x14ac:dyDescent="0.25">
      <c r="A26" s="20" t="s">
        <v>27</v>
      </c>
      <c r="B26" s="21">
        <v>983111.77999999991</v>
      </c>
      <c r="C26" s="22">
        <v>1148452.95</v>
      </c>
      <c r="D26" s="22">
        <v>521644.68000000005</v>
      </c>
      <c r="E26" s="22" t="s">
        <v>51</v>
      </c>
      <c r="F26" s="22">
        <v>352478.24</v>
      </c>
      <c r="G26" s="22" t="s">
        <v>51</v>
      </c>
      <c r="H26" s="21">
        <v>3005687.6500000004</v>
      </c>
      <c r="I26" s="21">
        <v>2655633.7799999998</v>
      </c>
      <c r="J26" s="21">
        <f t="shared" si="0"/>
        <v>350053.87000000058</v>
      </c>
      <c r="K26" s="23">
        <f t="shared" si="2"/>
        <v>0.13181556607553041</v>
      </c>
      <c r="L26" s="22">
        <v>335343050.25999993</v>
      </c>
      <c r="M26" s="23">
        <v>8.9630235296947851E-3</v>
      </c>
      <c r="N26" s="24">
        <f t="shared" si="1"/>
        <v>3.3787961963014077E-3</v>
      </c>
    </row>
    <row r="27" spans="1:14" ht="27.6" customHeight="1" x14ac:dyDescent="0.25">
      <c r="A27" s="20" t="s">
        <v>14</v>
      </c>
      <c r="B27" s="21">
        <v>383600.68</v>
      </c>
      <c r="C27" s="22">
        <v>306736.23</v>
      </c>
      <c r="D27" s="22">
        <v>163680.48000000001</v>
      </c>
      <c r="E27" s="22">
        <v>1722982.09</v>
      </c>
      <c r="F27" s="22">
        <v>8353.0300000000007</v>
      </c>
      <c r="G27" s="22" t="s">
        <v>51</v>
      </c>
      <c r="H27" s="21">
        <v>2585352.5099999998</v>
      </c>
      <c r="I27" s="21">
        <v>1942762.37</v>
      </c>
      <c r="J27" s="21">
        <f t="shared" si="0"/>
        <v>642590.13999999966</v>
      </c>
      <c r="K27" s="23">
        <f t="shared" si="2"/>
        <v>0.33076105957312713</v>
      </c>
      <c r="L27" s="22">
        <v>72177957.310000002</v>
      </c>
      <c r="M27" s="23">
        <v>3.581914210866436E-2</v>
      </c>
      <c r="N27" s="24">
        <f t="shared" si="1"/>
        <v>2.9062831019338606E-3</v>
      </c>
    </row>
    <row r="28" spans="1:14" ht="27.6" customHeight="1" x14ac:dyDescent="0.25">
      <c r="A28" s="20" t="s">
        <v>15</v>
      </c>
      <c r="B28" s="21">
        <v>729023.99</v>
      </c>
      <c r="C28" s="22">
        <v>1007075.1200000001</v>
      </c>
      <c r="D28" s="22">
        <v>702945.12</v>
      </c>
      <c r="E28" s="22" t="s">
        <v>51</v>
      </c>
      <c r="F28" s="22">
        <v>100298.29999999999</v>
      </c>
      <c r="G28" s="22" t="s">
        <v>51</v>
      </c>
      <c r="H28" s="21">
        <v>2539342.5299999998</v>
      </c>
      <c r="I28" s="21">
        <v>2984789.91</v>
      </c>
      <c r="J28" s="21">
        <f t="shared" si="0"/>
        <v>-445447.38000000035</v>
      </c>
      <c r="K28" s="23">
        <f t="shared" si="2"/>
        <v>-0.14923910674838764</v>
      </c>
      <c r="L28" s="22">
        <v>305492089.30000001</v>
      </c>
      <c r="M28" s="23">
        <v>8.3123020822523132E-3</v>
      </c>
      <c r="N28" s="24">
        <f t="shared" si="1"/>
        <v>2.8545617111845911E-3</v>
      </c>
    </row>
    <row r="29" spans="1:14" ht="27.6" customHeight="1" x14ac:dyDescent="0.25">
      <c r="A29" s="20" t="s">
        <v>17</v>
      </c>
      <c r="B29" s="21">
        <v>345299.17</v>
      </c>
      <c r="C29" s="22">
        <v>966437.73</v>
      </c>
      <c r="D29" s="22">
        <v>872653.44</v>
      </c>
      <c r="E29" s="22" t="s">
        <v>51</v>
      </c>
      <c r="F29" s="22">
        <v>79618.05</v>
      </c>
      <c r="G29" s="22" t="s">
        <v>51</v>
      </c>
      <c r="H29" s="21">
        <v>2264008.3899999997</v>
      </c>
      <c r="I29" s="21">
        <v>3054058.44</v>
      </c>
      <c r="J29" s="21">
        <f t="shared" si="0"/>
        <v>-790050.05000000028</v>
      </c>
      <c r="K29" s="23">
        <f t="shared" si="2"/>
        <v>-0.25868858292050245</v>
      </c>
      <c r="L29" s="22">
        <v>111481612.37</v>
      </c>
      <c r="M29" s="23">
        <v>2.0308357063278808E-2</v>
      </c>
      <c r="N29" s="24">
        <f t="shared" si="1"/>
        <v>2.5450491958226174E-3</v>
      </c>
    </row>
    <row r="30" spans="1:14" ht="27.6" customHeight="1" x14ac:dyDescent="0.25">
      <c r="A30" s="20" t="s">
        <v>39</v>
      </c>
      <c r="B30" s="21">
        <v>634154.69999999995</v>
      </c>
      <c r="C30" s="22">
        <v>640129.65</v>
      </c>
      <c r="D30" s="22">
        <v>720101.39999999991</v>
      </c>
      <c r="E30" s="22" t="s">
        <v>51</v>
      </c>
      <c r="F30" s="22">
        <v>51640.22</v>
      </c>
      <c r="G30" s="22" t="s">
        <v>51</v>
      </c>
      <c r="H30" s="21">
        <v>2046025.97</v>
      </c>
      <c r="I30" s="21">
        <v>2171059.9499999997</v>
      </c>
      <c r="J30" s="21">
        <f t="shared" si="0"/>
        <v>-125033.97999999975</v>
      </c>
      <c r="K30" s="23">
        <f t="shared" si="2"/>
        <v>-5.7591214834947217E-2</v>
      </c>
      <c r="L30" s="22">
        <v>291269350.79000002</v>
      </c>
      <c r="M30" s="23">
        <v>7.0245151590808746E-3</v>
      </c>
      <c r="N30" s="24">
        <f t="shared" si="1"/>
        <v>2.300007708708487E-3</v>
      </c>
    </row>
    <row r="31" spans="1:14" ht="27.6" customHeight="1" x14ac:dyDescent="0.25">
      <c r="A31" s="20" t="s">
        <v>28</v>
      </c>
      <c r="B31" s="21">
        <v>635612.62</v>
      </c>
      <c r="C31" s="22">
        <v>716107.96</v>
      </c>
      <c r="D31" s="22">
        <v>543901.44000000006</v>
      </c>
      <c r="E31" s="22" t="s">
        <v>51</v>
      </c>
      <c r="F31" s="22">
        <v>79244.639999999999</v>
      </c>
      <c r="G31" s="22" t="s">
        <v>51</v>
      </c>
      <c r="H31" s="21">
        <v>1974866.66</v>
      </c>
      <c r="I31" s="21">
        <v>1755996.2899999998</v>
      </c>
      <c r="J31" s="21">
        <f t="shared" si="0"/>
        <v>218870.37000000011</v>
      </c>
      <c r="K31" s="23">
        <f t="shared" si="2"/>
        <v>0.1246417041120287</v>
      </c>
      <c r="L31" s="22">
        <v>428612893.38</v>
      </c>
      <c r="M31" s="23">
        <v>4.6075764180269789E-3</v>
      </c>
      <c r="N31" s="24">
        <f t="shared" si="1"/>
        <v>2.2200150967152106E-3</v>
      </c>
    </row>
    <row r="32" spans="1:14" ht="27.6" customHeight="1" x14ac:dyDescent="0.25">
      <c r="A32" s="20" t="s">
        <v>19</v>
      </c>
      <c r="B32" s="21">
        <v>358777.97000000003</v>
      </c>
      <c r="C32" s="22">
        <v>929375.43</v>
      </c>
      <c r="D32" s="22">
        <v>314377.80000000005</v>
      </c>
      <c r="E32" s="22" t="s">
        <v>51</v>
      </c>
      <c r="F32" s="22">
        <v>222088.26</v>
      </c>
      <c r="G32" s="22" t="s">
        <v>51</v>
      </c>
      <c r="H32" s="21">
        <v>1824619.4600000002</v>
      </c>
      <c r="I32" s="21">
        <v>1856123.02</v>
      </c>
      <c r="J32" s="21">
        <f t="shared" si="0"/>
        <v>-31503.559999999823</v>
      </c>
      <c r="K32" s="23">
        <f t="shared" si="2"/>
        <v>-1.6972775866978807E-2</v>
      </c>
      <c r="L32" s="22">
        <v>107032194.95</v>
      </c>
      <c r="M32" s="23">
        <v>1.7047388973498764E-2</v>
      </c>
      <c r="N32" s="24">
        <f t="shared" si="1"/>
        <v>2.0511170850189735E-3</v>
      </c>
    </row>
    <row r="33" spans="1:14" ht="27.6" customHeight="1" x14ac:dyDescent="0.25">
      <c r="A33" s="20" t="s">
        <v>48</v>
      </c>
      <c r="B33" s="21">
        <v>94173.64</v>
      </c>
      <c r="C33" s="22">
        <v>1128588.21</v>
      </c>
      <c r="D33" s="22">
        <v>270791.52</v>
      </c>
      <c r="E33" s="22" t="s">
        <v>51</v>
      </c>
      <c r="F33" s="22" t="s">
        <v>51</v>
      </c>
      <c r="G33" s="22" t="s">
        <v>51</v>
      </c>
      <c r="H33" s="21">
        <v>1493553.3699999999</v>
      </c>
      <c r="I33" s="21">
        <v>737841.38</v>
      </c>
      <c r="J33" s="21">
        <f t="shared" si="0"/>
        <v>755711.98999999987</v>
      </c>
      <c r="K33" s="23">
        <f t="shared" si="2"/>
        <v>1.0242201243849998</v>
      </c>
      <c r="L33" s="22" t="s">
        <v>51</v>
      </c>
      <c r="M33" s="23">
        <v>0</v>
      </c>
      <c r="N33" s="24">
        <f t="shared" si="1"/>
        <v>1.6789543802161705E-3</v>
      </c>
    </row>
    <row r="34" spans="1:14" ht="27.6" customHeight="1" x14ac:dyDescent="0.25">
      <c r="A34" s="20" t="s">
        <v>44</v>
      </c>
      <c r="B34" s="21">
        <v>200238.58</v>
      </c>
      <c r="C34" s="22">
        <v>844650.51</v>
      </c>
      <c r="D34" s="22">
        <v>236942.52</v>
      </c>
      <c r="E34" s="22" t="s">
        <v>51</v>
      </c>
      <c r="F34" s="22">
        <v>172651.11</v>
      </c>
      <c r="G34" s="22" t="s">
        <v>51</v>
      </c>
      <c r="H34" s="21">
        <v>1454482.7199999997</v>
      </c>
      <c r="I34" s="21">
        <v>1423977.85</v>
      </c>
      <c r="J34" s="21">
        <f t="shared" si="0"/>
        <v>30504.869999999646</v>
      </c>
      <c r="K34" s="23">
        <f t="shared" si="2"/>
        <v>2.1422292488608333E-2</v>
      </c>
      <c r="L34" s="22">
        <v>59105490.880000003</v>
      </c>
      <c r="M34" s="23">
        <v>2.4608250406937482E-2</v>
      </c>
      <c r="N34" s="24">
        <f t="shared" si="1"/>
        <v>1.6350337274474026E-3</v>
      </c>
    </row>
    <row r="35" spans="1:14" ht="27.6" customHeight="1" thickBot="1" x14ac:dyDescent="0.3">
      <c r="A35" s="25" t="s">
        <v>8</v>
      </c>
      <c r="B35" s="26">
        <v>308543.62000000005</v>
      </c>
      <c r="C35" s="27">
        <v>532477.54</v>
      </c>
      <c r="D35" s="27">
        <v>176663.63999999998</v>
      </c>
      <c r="E35" s="27" t="s">
        <v>51</v>
      </c>
      <c r="F35" s="27">
        <v>86654.01</v>
      </c>
      <c r="G35" s="27" t="s">
        <v>51</v>
      </c>
      <c r="H35" s="26">
        <v>1104338.81</v>
      </c>
      <c r="I35" s="26">
        <v>644792.65999999992</v>
      </c>
      <c r="J35" s="26">
        <f t="shared" si="0"/>
        <v>459546.15000000014</v>
      </c>
      <c r="K35" s="28">
        <f>J35/I35</f>
        <v>0.71270375503344008</v>
      </c>
      <c r="L35" s="27">
        <v>38227335.869999997</v>
      </c>
      <c r="M35" s="28">
        <v>2.8888720201573393E-2</v>
      </c>
      <c r="N35" s="29">
        <f t="shared" si="1"/>
        <v>1.2414249932643608E-3</v>
      </c>
    </row>
    <row r="36" spans="1:14" ht="27.6" customHeight="1" x14ac:dyDescent="0.25">
      <c r="A36" s="9" t="s">
        <v>40</v>
      </c>
      <c r="B36" s="10">
        <f t="shared" ref="B36:J36" si="3">SUM(B2:B35)</f>
        <v>250030621.33000007</v>
      </c>
      <c r="C36" s="10">
        <f t="shared" si="3"/>
        <v>307498171.54000002</v>
      </c>
      <c r="D36" s="10">
        <f t="shared" si="3"/>
        <v>176862551.28000003</v>
      </c>
      <c r="E36" s="10">
        <f t="shared" si="3"/>
        <v>2434716.2599999998</v>
      </c>
      <c r="F36" s="10">
        <f t="shared" si="3"/>
        <v>126050088.42000003</v>
      </c>
      <c r="G36" s="10">
        <f t="shared" si="3"/>
        <v>12197747.17</v>
      </c>
      <c r="H36" s="10">
        <f t="shared" si="3"/>
        <v>875073896.00000036</v>
      </c>
      <c r="I36" s="10">
        <f t="shared" si="3"/>
        <v>826549545.82999992</v>
      </c>
      <c r="J36" s="10">
        <f t="shared" si="3"/>
        <v>48524350.170000046</v>
      </c>
      <c r="K36" s="11">
        <f>J36/I36</f>
        <v>5.8707128223357906E-2</v>
      </c>
      <c r="L36" s="10">
        <f>SUM(L2:L35)</f>
        <v>16968136589.910002</v>
      </c>
      <c r="M36" s="11">
        <f>H36/L36</f>
        <v>5.1571596643107981E-2</v>
      </c>
      <c r="N36" s="12">
        <f t="shared" ref="N36:N37" si="4">H36/$H$38</f>
        <v>0.98370046910478359</v>
      </c>
    </row>
    <row r="37" spans="1:14" s="3" customFormat="1" ht="27.6" customHeight="1" x14ac:dyDescent="0.25">
      <c r="A37" s="13" t="s">
        <v>41</v>
      </c>
      <c r="B37" s="35">
        <v>3156372.0500000017</v>
      </c>
      <c r="C37" s="35">
        <v>5593175.5200000014</v>
      </c>
      <c r="D37" s="35">
        <v>3837448.8000000021</v>
      </c>
      <c r="E37" s="35">
        <v>1296375.3399999999</v>
      </c>
      <c r="F37" s="35">
        <v>616259.48</v>
      </c>
      <c r="G37" s="35" t="s">
        <v>51</v>
      </c>
      <c r="H37" s="35">
        <v>14499631.190000007</v>
      </c>
      <c r="I37" s="35">
        <v>17995114.340000153</v>
      </c>
      <c r="J37" s="14">
        <f>H37-I37</f>
        <v>-3495483.1500001457</v>
      </c>
      <c r="K37" s="36">
        <f>J37/I37</f>
        <v>-0.19424623172470024</v>
      </c>
      <c r="L37" s="35">
        <v>2818017128.4400001</v>
      </c>
      <c r="M37" s="36">
        <f>H37/L37</f>
        <v>5.1453311066376392E-3</v>
      </c>
      <c r="N37" s="37">
        <f t="shared" si="4"/>
        <v>1.6299530895216366E-2</v>
      </c>
    </row>
    <row r="38" spans="1:14" s="5" customFormat="1" ht="27.6" customHeight="1" thickBot="1" x14ac:dyDescent="0.3">
      <c r="A38" s="15" t="s">
        <v>42</v>
      </c>
      <c r="B38" s="16">
        <f t="shared" ref="B38:J38" si="5">SUM(B36:B37)</f>
        <v>253186993.38000008</v>
      </c>
      <c r="C38" s="16">
        <f t="shared" si="5"/>
        <v>313091347.06</v>
      </c>
      <c r="D38" s="16">
        <f t="shared" si="5"/>
        <v>180700000.08000004</v>
      </c>
      <c r="E38" s="16">
        <f t="shared" si="5"/>
        <v>3731091.5999999996</v>
      </c>
      <c r="F38" s="16">
        <f t="shared" si="5"/>
        <v>126666347.90000004</v>
      </c>
      <c r="G38" s="16">
        <f t="shared" si="5"/>
        <v>12197747.17</v>
      </c>
      <c r="H38" s="16">
        <f t="shared" si="5"/>
        <v>889573527.19000041</v>
      </c>
      <c r="I38" s="16">
        <f t="shared" si="5"/>
        <v>844544660.17000008</v>
      </c>
      <c r="J38" s="16">
        <f t="shared" si="5"/>
        <v>45028867.019999899</v>
      </c>
      <c r="K38" s="17">
        <f>J38/I38</f>
        <v>5.3317330798037313E-2</v>
      </c>
      <c r="L38" s="18">
        <f>SUM(L36:L37)</f>
        <v>19786153718.350002</v>
      </c>
      <c r="M38" s="17">
        <f>H38/L38</f>
        <v>4.4959396346193115E-2</v>
      </c>
      <c r="N38" s="19">
        <f>SUM(N36:N37)</f>
        <v>1</v>
      </c>
    </row>
  </sheetData>
  <sortState ref="A2:AF35">
    <sortCondition descending="1" ref="H2:H35"/>
  </sortState>
  <dataConsolidate>
    <dataRefs count="1">
      <dataRef ref="A1:IV3" sheet="Separate" r:id="rId1"/>
    </dataRefs>
  </dataConsolidate>
  <conditionalFormatting sqref="A39:A1048576 A1:A35 A37">
    <cfRule type="duplicateValues" dxfId="0" priority="18"/>
  </conditionalFormatting>
  <printOptions horizontalCentered="1" gridLines="1"/>
  <pageMargins left="0.2" right="0.2" top="0.7" bottom="0.5" header="0.2" footer="0.2"/>
  <pageSetup paperSize="5" scale="65" fitToHeight="0" orientation="landscape" r:id="rId2"/>
  <headerFooter alignWithMargins="0">
    <oddHeader>&amp;C&amp;"Arial,Bold"&amp;12STATE OF CALIFORNIA WORKERS' COMPENSATION COSTS
FISCAL YEAR 2020-21</oddHeader>
    <oddFooter>&amp;C&amp;P</oddFooter>
  </headerFooter>
  <ignoredErrors>
    <ignoredError sqref="J36:K36 M38 K38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nefits Document" ma:contentTypeID="0x01010003207965D936FC419890337BDD8E025F00AF49F5B4680CAF429EA8CFBE28809B780100A5495FF6A55477409885D1442F02EF7B" ma:contentTypeVersion="5" ma:contentTypeDescription="" ma:contentTypeScope="" ma:versionID="e46985bc5e2eb73edf6dd1e705ac5ed7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xmlns:ns3="d09d1775-0ef4-463c-b37e-63d33e6c9716" xmlns:ns4="76bdb9c2-3652-4bd5-b330-1eb3d8127efd" targetNamespace="http://schemas.microsoft.com/office/2006/metadata/properties" ma:root="true" ma:fieldsID="ca482fa763b9ef3060b4308ab687c5e0" ns1:_="" ns2:_="" ns3:_="" ns4:_="">
    <xsd:import namespace="http://schemas.microsoft.com/sharepoint/v3"/>
    <xsd:import namespace="http://schemas.microsoft.com/sharepoint/v3/fields"/>
    <xsd:import namespace="d09d1775-0ef4-463c-b37e-63d33e6c9716"/>
    <xsd:import namespace="76bdb9c2-3652-4bd5-b330-1eb3d8127efd"/>
    <xsd:element name="properties">
      <xsd:complexType>
        <xsd:sequence>
          <xsd:element name="documentManagement">
            <xsd:complexType>
              <xsd:all>
                <xsd:element ref="ns1:KpiDescription" minOccurs="0"/>
                <xsd:element ref="ns3:CHR_x0020_Unit"/>
                <xsd:element ref="ns3:Program_x003a_Program_x0020_role" minOccurs="0"/>
                <xsd:element ref="ns4:scRollupDescription" minOccurs="0"/>
                <xsd:element ref="ns3:scGroupBy" minOccurs="0"/>
                <xsd:element ref="ns3:k4dc48185f36485f8709a09a01d58e29" minOccurs="0"/>
                <xsd:element ref="ns3:TaxCatchAll" minOccurs="0"/>
                <xsd:element ref="ns3:TaxCatchAllLabel" minOccurs="0"/>
                <xsd:element ref="ns2:scDocCategory_0" minOccurs="0"/>
                <xsd:element ref="ns4:c700ff25e99e4baaab6915db9322d896" minOccurs="0"/>
                <xsd:element ref="ns3:SharedWithUsers" minOccurs="0"/>
                <xsd:element ref="ns3:_x0035_08_x0020_Accessible" minOccurs="0"/>
                <xsd:element ref="ns3:RemediatedB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KpiDescription" ma:index="8" nillable="true" ma:displayName="Description" ma:description="The description provides information about the purpose of the goal." ma:internalName="KpiDescription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scDocCategory_0" ma:index="20" nillable="true" ma:taxonomy="true" ma:internalName="scDocCategory_0" ma:taxonomyFieldName="scDocCategory" ma:displayName="Doc Category" ma:readOnly="false" ma:fieldId="{f4ce608a-fb69-4a48-bc61-3d95fe4a7af0}" ma:taxonomyMulti="true" ma:sspId="555a8dab-5436-43e7-b81e-f40ad893af18" ma:termSetId="30920b14-bcc4-4a82-a23f-253c687c90c8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9d1775-0ef4-463c-b37e-63d33e6c9716" elementFormDefault="qualified">
    <xsd:import namespace="http://schemas.microsoft.com/office/2006/documentManagement/types"/>
    <xsd:import namespace="http://schemas.microsoft.com/office/infopath/2007/PartnerControls"/>
    <xsd:element name="CHR_x0020_Unit" ma:index="10" ma:displayName="Program" ma:description="Listing of division units." ma:list="{105bd9b9-9305-4025-9c2f-d796fb1e1b3c}" ma:internalName="CHR_x0020_Unit" ma:readOnly="false" ma:showField="Title" ma:web="d09d1775-0ef4-463c-b37e-63d33e6c9716">
      <xsd:simpleType>
        <xsd:restriction base="dms:Lookup"/>
      </xsd:simpleType>
    </xsd:element>
    <xsd:element name="Program_x003a_Program_x0020_role" ma:index="11" nillable="true" ma:displayName="Program:Program role" ma:list="{105bd9b9-9305-4025-9c2f-d796fb1e1b3c}" ma:internalName="Program_x003A_Program_x0020_role" ma:readOnly="true" ma:showField="PublishingContactName" ma:web="d09d1775-0ef4-463c-b37e-63d33e6c9716">
      <xsd:simpleType>
        <xsd:restriction base="dms:Lookup"/>
      </xsd:simpleType>
    </xsd:element>
    <xsd:element name="scGroupBy" ma:index="13" nillable="true" ma:displayName="Group By" ma:hidden="true" ma:internalName="scGroupBy" ma:readOnly="false">
      <xsd:simpleType>
        <xsd:restriction base="dms:Text"/>
      </xsd:simpleType>
    </xsd:element>
    <xsd:element name="k4dc48185f36485f8709a09a01d58e29" ma:index="16" nillable="true" ma:taxonomy="true" ma:internalName="k4dc48185f36485f8709a09a01d58e29" ma:taxonomyFieldName="calhrBenefitsPrograms" ma:displayName="Benefits Programs" ma:default="" ma:fieldId="{44dc4818-5f36-485f-8709-a09a01d58e29}" ma:sspId="555a8dab-5436-43e7-b81e-f40ad893af18" ma:termSetId="fa051ad4-133f-419e-ae01-328573122b9f" ma:anchorId="f2b898c8-0eb8-4448-993b-6987a559a9b6" ma:open="false" ma:isKeyword="false">
      <xsd:complexType>
        <xsd:sequence>
          <xsd:element ref="pc:Terms" minOccurs="0" maxOccurs="1"/>
        </xsd:sequence>
      </xsd:complexType>
    </xsd:element>
    <xsd:element name="TaxCatchAll" ma:index="17" nillable="true" ma:displayName="Taxonomy Catch All Column" ma:hidden="true" ma:list="{d5b214c0-338b-49e7-a1ea-5f15c20d794b}" ma:internalName="TaxCatchAll" ma:showField="CatchAllData" ma:web="d09d1775-0ef4-463c-b37e-63d33e6c971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8" nillable="true" ma:displayName="Taxonomy Catch All Column1" ma:hidden="true" ma:list="{d5b214c0-338b-49e7-a1ea-5f15c20d794b}" ma:internalName="TaxCatchAllLabel" ma:readOnly="true" ma:showField="CatchAllDataLabel" ma:web="d09d1775-0ef4-463c-b37e-63d33e6c971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x0035_08_x0020_Accessible" ma:index="23" nillable="true" ma:displayName="Is Accessible" ma:default="FALSE" ma:format="Dropdown" ma:internalName="_x0035_08_x0020_Accessible">
      <xsd:simpleType>
        <xsd:restriction base="dms:Choice">
          <xsd:enumeration value="TRUE"/>
          <xsd:enumeration value="FALSE"/>
        </xsd:restriction>
      </xsd:simpleType>
    </xsd:element>
    <xsd:element name="RemediatedBy" ma:index="24" nillable="true" ma:displayName="RemediatedBy" ma:internalName="RemediatedBy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bdb9c2-3652-4bd5-b330-1eb3d8127efd" elementFormDefault="qualified">
    <xsd:import namespace="http://schemas.microsoft.com/office/2006/documentManagement/types"/>
    <xsd:import namespace="http://schemas.microsoft.com/office/infopath/2007/PartnerControls"/>
    <xsd:element name="scRollupDescription" ma:index="12" nillable="true" ma:displayName="Rollup Description" ma:hidden="true" ma:internalName="scRollupDescription" ma:readOnly="false">
      <xsd:simpleType>
        <xsd:restriction base="dms:Note"/>
      </xsd:simpleType>
    </xsd:element>
    <xsd:element name="c700ff25e99e4baaab6915db9322d896" ma:index="21" nillable="true" ma:taxonomy="true" ma:internalName="c700ff25e99e4baaab6915db9322d896" ma:taxonomyFieldName="scEntity" ma:displayName="Entity" ma:readOnly="false" ma:default="" ma:fieldId="{c700ff25-e99e-4baa-ab69-15db9322d896}" ma:sspId="555a8dab-5436-43e7-b81e-f40ad893af18" ma:termSetId="54030df3-d632-4872-bbb7-45359acf39e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9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4dc48185f36485f8709a09a01d58e29 xmlns="d09d1775-0ef4-463c-b37e-63d33e6c9716">
      <Terms xmlns="http://schemas.microsoft.com/office/infopath/2007/PartnerControls">
        <TermInfo xmlns="http://schemas.microsoft.com/office/infopath/2007/PartnerControls">
          <TermName xmlns="http://schemas.microsoft.com/office/infopath/2007/PartnerControls">Workers' Compensation</TermName>
          <TermId xmlns="http://schemas.microsoft.com/office/infopath/2007/PartnerControls">94cb7db4-5151-4467-8e3d-45514d3fe374</TermId>
        </TermInfo>
      </Terms>
    </k4dc48185f36485f8709a09a01d58e29>
    <CHR_x0020_Unit xmlns="d09d1775-0ef4-463c-b37e-63d33e6c9716">17</CHR_x0020_Unit>
    <KpiDescription xmlns="http://schemas.microsoft.com/sharepoint/v3">Largest-depts-Annual-Report-2020-21</KpiDescription>
    <c700ff25e99e4baaab6915db9322d896 xmlns="76bdb9c2-3652-4bd5-b330-1eb3d8127efd">
      <Terms xmlns="http://schemas.microsoft.com/office/infopath/2007/PartnerControls"/>
    </c700ff25e99e4baaab6915db9322d896>
    <scGroupBy xmlns="d09d1775-0ef4-463c-b37e-63d33e6c9716" xsi:nil="true"/>
    <TaxCatchAll xmlns="d09d1775-0ef4-463c-b37e-63d33e6c9716">
      <Value>69</Value>
    </TaxCatchAll>
    <scDocCategory_0 xmlns="http://schemas.microsoft.com/sharepoint/v3/fields">
      <Terms xmlns="http://schemas.microsoft.com/office/infopath/2007/PartnerControls"/>
    </scDocCategory_0>
    <scRollupDescription xmlns="76bdb9c2-3652-4bd5-b330-1eb3d8127efd" xsi:nil="true"/>
    <_x0035_08_x0020_Accessible xmlns="d09d1775-0ef4-463c-b37e-63d33e6c9716">FALSE</_x0035_08_x0020_Accessible>
    <RemediatedBy xmlns="d09d1775-0ef4-463c-b37e-63d33e6c9716" xsi:nil="true"/>
  </documentManagement>
</p:properties>
</file>

<file path=customXml/itemProps1.xml><?xml version="1.0" encoding="utf-8"?>
<ds:datastoreItem xmlns:ds="http://schemas.openxmlformats.org/officeDocument/2006/customXml" ds:itemID="{5486F300-3D59-485A-9F59-0C555A44E888}"/>
</file>

<file path=customXml/itemProps2.xml><?xml version="1.0" encoding="utf-8"?>
<ds:datastoreItem xmlns:ds="http://schemas.openxmlformats.org/officeDocument/2006/customXml" ds:itemID="{6756FC21-8392-49F8-AA1D-34DD92302D7F}"/>
</file>

<file path=customXml/itemProps3.xml><?xml version="1.0" encoding="utf-8"?>
<ds:datastoreItem xmlns:ds="http://schemas.openxmlformats.org/officeDocument/2006/customXml" ds:itemID="{DA670492-9236-4A82-BC15-15E9548C29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2020-21</vt:lpstr>
      <vt:lpstr>'2020-21'!OLE_LINK3</vt:lpstr>
      <vt:lpstr>'2020-21'!Print_Titles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Largest depts Annual Report 2020-21</dc:title>
  <dc:creator>Cho, Edward</dc:creator>
  <cp:keywords>Largest depts Annual Report 2020-21</cp:keywords>
  <cp:lastModifiedBy>Kelley, Megan@CalHR</cp:lastModifiedBy>
  <cp:lastPrinted>2021-09-30T18:49:11Z</cp:lastPrinted>
  <dcterms:created xsi:type="dcterms:W3CDTF">2020-11-30T22:01:47Z</dcterms:created>
  <dcterms:modified xsi:type="dcterms:W3CDTF">2021-10-27T23:52:12Z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0x01010003207965D936FC419890337BDD8E025F00AF49F5B4680CAF429EA8CFBE28809B780100A5495FF6A55477409885D1442F02EF7B</vt:lpwstr>
  </property>
  <property fmtid="{D5CDD505-2E9C-101B-9397-08002B2CF9AE}" pid="3" name="calhrBenefitsPrograms">
    <vt:lpwstr>69;#Workers' Compensation|94cb7db4-5151-4467-8e3d-45514d3fe374</vt:lpwstr>
  </property>
  <property fmtid="{D5CDD505-2E9C-101B-9397-08002B2CF9AE}" pid="4" name="scDocCategory">
    <vt:lpwstr/>
  </property>
  <property fmtid="{D5CDD505-2E9C-101B-9397-08002B2CF9AE}" pid="5" name="scEntity">
    <vt:lpwstr/>
  </property>
</Properties>
</file>